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<sst xmlns="http://schemas.openxmlformats.org/spreadsheetml/2006/main" count="27168" uniqueCount="788">
  <si>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</si>
  <si>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</si>
  <si>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</si>
  <si>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</si>
  <si>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</si>
  <si>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</si>
  <si>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</si>
  <si>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</si>
  <si>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</si>
  <si>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</si>
  <si>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</si>
  <si>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</si>
  <si>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</si>
  <si>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</si>
  <si>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</si>
  <si>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</si>
  <si>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</si>
  <si>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</si>
  <si>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</si>
  <si>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</si>
  <si>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</si>
  <si>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</si>
  <si>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</si>
  <si>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</si>
  <si>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</si>
  <si>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</si>
  <si>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</si>
  <si>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</si>
  <si>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</si>
  <si>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</si>
  <si>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</si>
  <si>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</si>
  <si>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</si>
  <si>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</si>
  <si>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</si>
  <si>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</si>
  <si>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</si>
  <si>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</si>
  <si>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</si>
  <si>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</si>
  <si>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</si>
  <si>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</si>
  <si>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</si>
  <si>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</si>
  <si>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</si>
  <si>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</si>
  <si>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</si>
  <si>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</si>
  <si>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</si>
  <si>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</si>
  <si>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</si>
  <si>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</si>
  <si>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</si>
  <si>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</si>
  <si>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</si>
  <si>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</si>
  <si>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</si>
  <si>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</si>
  <si>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</si>
  <si>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</si>
  <si>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</si>
  <si>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</si>
  <si>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</si>
  <si>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</si>
  <si>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</si>
  <si>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</si>
  <si>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</si>
  <si>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</si>
  <si>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</si>
  <si>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</si>
  <si>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</si>
  <si>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</si>
  <si>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</si>
  <si>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</si>
  <si>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</si>
  <si>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</si>
  <si>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</si>
  <si>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</si>
  <si>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</si>
  <si>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</si>
  <si>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</si>
  <si>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</si>
  <si>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</si>
  <si>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</si>
  <si>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</si>
  <si>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</si>
  <si>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</si>
  <si>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</si>
  <si>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</si>
  <si>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</si>
  <si>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</si>
  <si>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</si>
  <si>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</si>
  <si>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</si>
  <si>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</si>
  <si>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</si>
  <si>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</si>
  <si>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</si>
  <si>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</si>
  <si>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</si>
  <si>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</si>
  <si>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</si>
  <si>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</si>
  <si>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</si>
  <si>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</si>
  <si>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</si>
  <si>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</si>
  <si>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</si>
  <si>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</si>
  <si>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</si>
  <si>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</si>
  <si>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</si>
  <si>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</si>
  <si>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</si>
  <si>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</si>
  <si>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</si>
  <si>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</si>
  <si>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</si>
  <si>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</si>
  <si>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</si>
  <si>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</si>
  <si>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</si>
  <si>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</si>
  <si>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</si>
  <si>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</si>
  <si>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</si>
  <si>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</si>
  <si>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</si>
  <si>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</si>
  <si>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</si>
  <si>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</si>
  <si>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</si>
  <si>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</si>
  <si>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</si>
  <si>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</si>
  <si>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</si>
  <si>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</si>
  <si>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</si>
  <si>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</si>
  <si>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</si>
  <si>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</si>
  <si>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</si>
  <si>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</si>
  <si>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</si>
  <si>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</si>
  <si>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</si>
  <si>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</si>
  <si>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</si>
  <si>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</si>
  <si>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</si>
  <si>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</si>
  <si>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</si>
  <si>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</si>
  <si>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</si>
  <si>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</si>
  <si>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</si>
  <si>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</si>
  <si>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</si>
  <si>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</si>
  <si>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</si>
  <si>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</si>
  <si>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</si>
  <si>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</si>
  <si>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</si>
  <si>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</si>
  <si>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</si>
  <si>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</si>
  <si>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</si>
  <si>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</si>
  <si>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</si>
  <si>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</si>
  <si>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</si>
  <si>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</si>
  <si>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</si>
  <si>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</si>
  <si>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</si>
  <si>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</si>
  <si>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</si>
  <si>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</si>
  <si>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</si>
  <si>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</si>
  <si>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</si>
  <si>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</si>
  <si>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</si>
  <si>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</si>
  <si>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</si>
  <si>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</si>
  <si>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</si>
  <si>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</si>
  <si>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</si>
  <si>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</si>
  <si>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</si>
  <si>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</si>
  <si>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</si>
  <si>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</si>
  <si>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</si>
  <si>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</si>
  <si>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</si>
  <si>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</si>
  <si>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</si>
  <si>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</si>
  <si>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</si>
  <si>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</si>
  <si>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</si>
  <si>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</si>
  <si>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</si>
  <si>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</si>
  <si>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</si>
  <si>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</si>
  <si>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</si>
  <si>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</si>
  <si>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</si>
  <si>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</si>
  <si>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</si>
  <si>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</si>
  <si>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</si>
  <si>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</si>
  <si>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</si>
  <si>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</si>
  <si>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</si>
  <si>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</si>
  <si>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</si>
  <si>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</si>
  <si>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</si>
  <si>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</si>
  <si>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</si>
  <si>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</si>
  <si>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</si>
  <si>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</si>
  <si>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</si>
  <si>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</si>
  <si>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</si>
  <si>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</si>
  <si>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</si>
  <si>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</si>
  <si>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</si>
  <si>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</si>
  <si>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</si>
  <si>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</si>
  <si>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</si>
  <si>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</si>
  <si>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</si>
  <si>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</si>
  <si>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</si>
  <si>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</si>
  <si>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</si>
  <si>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</si>
  <si>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</si>
  <si>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</si>
  <si>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</si>
  <si>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</si>
  <si>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</si>
  <si>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</si>
  <si>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</si>
  <si>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</si>
  <si>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</si>
  <si>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</si>
  <si>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</si>
  <si>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</si>
  <si>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</si>
  <si>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</si>
  <si>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</si>
  <si>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</si>
  <si>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</si>
  <si>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</si>
  <si>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</si>
  <si>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</si>
  <si>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</si>
  <si>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</si>
  <si>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</si>
  <si>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</si>
  <si>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</si>
  <si>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</si>
  <si>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</si>
  <si>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</si>
  <si>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</si>
  <si>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</si>
  <si>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</si>
  <si>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</si>
  <si>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</si>
  <si>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</si>
  <si>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</si>
  <si>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</si>
  <si>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</si>
  <si>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</si>
  <si>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</si>
  <si>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</si>
  <si>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</si>
  <si>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</si>
  <si>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</si>
  <si>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</si>
  <si>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</si>
  <si>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</si>
  <si>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</si>
  <si>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</si>
  <si>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</si>
  <si>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</si>
  <si>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</si>
  <si>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</si>
  <si>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</si>
  <si>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</si>
  <si>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</si>
  <si>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</si>
  <si>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</si>
  <si>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</si>
  <si>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</si>
  <si>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</si>
  <si>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</si>
  <si>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</si>
  <si>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</si>
  <si>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</si>
  <si>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</si>
  <si>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</si>
  <si>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</si>
  <si>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</si>
  <si>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</si>
  <si>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</si>
  <si>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</si>
  <si>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</si>
  <si>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</si>
  <si>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</si>
  <si>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</si>
  <si>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</si>
  <si>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</si>
  <si>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</si>
  <si>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</si>
  <si>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</si>
  <si>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</si>
  <si>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</si>
  <si>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</si>
  <si>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</si>
  <si>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</si>
  <si>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</si>
  <si>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</si>
  <si>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</si>
  <si>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</si>
  <si>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</si>
  <si>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</si>
  <si>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</si>
  <si>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</si>
  <si>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</si>
  <si>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</si>
  <si>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</si>
  <si>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</si>
  <si>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</si>
  <si>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</si>
  <si>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</si>
  <si>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</si>
  <si>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</si>
  <si>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</si>
  <si>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</si>
  <si>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</si>
  <si>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</si>
  <si>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</si>
  <si>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</si>
  <si>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</si>
  <si>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</si>
  <si>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</si>
  <si>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</si>
  <si>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</si>
  <si>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</si>
  <si>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</si>
  <si>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</si>
  <si>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</si>
  <si>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</si>
  <si>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</si>
  <si>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</si>
  <si>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</si>
  <si>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</si>
  <si>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</si>
  <si>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</si>
  <si>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</si>
  <si>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</si>
  <si>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</si>
  <si>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</si>
  <si>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</si>
  <si>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</si>
  <si>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</si>
  <si>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</si>
  <si>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</si>
  <si>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</si>
  <si>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</si>
  <si>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</si>
  <si>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</si>
  <si>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</si>
  <si>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</si>
  <si>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</si>
  <si>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</si>
  <si>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</si>
  <si>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</si>
  <si>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</si>
  <si>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</si>
  <si>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</si>
  <si>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</si>
  <si>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</si>
  <si>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</si>
  <si>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</si>
  <si>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</si>
  <si>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</si>
  <si>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</si>
  <si>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</si>
  <si>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</si>
  <si>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</si>
  <si>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</si>
  <si>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</si>
  <si>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</si>
  <si>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</si>
  <si>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</si>
  <si>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</si>
  <si>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</si>
  <si>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</si>
  <si>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</si>
  <si>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</si>
  <si>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</si>
  <si>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</si>
  <si>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</si>
  <si>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</si>
  <si>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</si>
  <si>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</si>
  <si>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</si>
  <si>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</si>
  <si>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</si>
  <si>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</si>
  <si>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</si>
  <si>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</si>
  <si>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</si>
  <si>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</si>
  <si>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</si>
  <si>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</si>
  <si>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</si>
  <si>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</si>
  <si>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</si>
  <si>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</si>
  <si>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</si>
  <si>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</si>
  <si>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</si>
  <si>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</si>
  <si>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</si>
  <si>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</si>
  <si>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</si>
  <si>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</si>
  <si>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</si>
  <si>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</si>
  <si>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</si>
  <si>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</si>
  <si>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</si>
  <si>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</si>
  <si>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</si>
  <si>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</si>
  <si>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</si>
  <si>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</si>
  <si>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</si>
  <si>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</si>
  <si>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</si>
  <si>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</si>
  <si>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</si>
  <si>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</si>
  <si>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</si>
  <si>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</si>
  <si>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</si>
  <si>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</si>
  <si>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</si>
  <si>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</si>
  <si>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</si>
  <si>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</si>
  <si>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</si>
  <si>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</si>
  <si>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</si>
  <si>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</si>
  <si>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</si>
  <si>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</si>
  <si>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</si>
  <si>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</si>
  <si>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</si>
  <si>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</si>
  <si>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</si>
  <si>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</si>
  <si>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</si>
  <si>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</si>
  <si>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</si>
  <si>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</si>
  <si>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</si>
  <si>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</si>
  <si>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</si>
  <si>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</si>
  <si>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</si>
  <si>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</si>
  <si>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</si>
  <si>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</si>
  <si>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</si>
  <si>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</si>
  <si>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</si>
  <si>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</si>
  <si>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</si>
  <si>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</si>
  <si>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</si>
  <si>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</si>
  <si>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</si>
  <si>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</si>
  <si>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</si>
  <si>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</si>
  <si>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</si>
  <si>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</si>
  <si>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</si>
  <si>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</si>
  <si>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</si>
  <si>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</si>
  <si>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</si>
  <si>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</si>
  <si>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</si>
  <si>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</si>
  <si>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</si>
  <si>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</si>
  <si>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</si>
  <si>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</si>
  <si>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</si>
  <si>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</si>
  <si>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</si>
  <si>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</si>
  <si>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</si>
  <si>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</si>
  <si>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</si>
  <si>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</si>
  <si>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</si>
  <si>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</si>
  <si>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</si>
  <si>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</si>
  <si>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</si>
  <si>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</si>
  <si>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</si>
  <si>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</si>
  <si>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</si>
  <si>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</si>
  <si>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</si>
  <si>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</si>
  <si>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</si>
  <si>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</si>
  <si>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</si>
  <si>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</si>
  <si>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</si>
  <si>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</si>
  <si>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</si>
  <si>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</si>
  <si>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</si>
  <si>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</si>
  <si>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</si>
  <si>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</si>
  <si>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</si>
  <si>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</si>
  <si>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</si>
  <si>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</si>
  <si>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</si>
  <si>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</si>
  <si>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</si>
  <si>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</si>
  <si>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</si>
  <si>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</si>
  <si>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</si>
  <si>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</si>
  <si>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</si>
  <si>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</si>
  <si>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</si>
  <si>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</si>
  <si>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</si>
  <si>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</si>
  <si>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</si>
  <si>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</si>
  <si>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</si>
  <si>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</si>
  <si>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</si>
  <si>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</si>
  <si>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</si>
  <si>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</si>
  <si>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</si>
  <si>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</si>
  <si>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</si>
  <si>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</si>
  <si>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</si>
  <si>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</si>
  <si>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</si>
  <si>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</si>
  <si>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</si>
  <si>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</si>
  <si>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</si>
  <si>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</si>
  <si>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</si>
  <si>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</si>
  <si>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</si>
  <si>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</si>
  <si>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</si>
  <si>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</si>
  <si>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</si>
  <si>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</si>
  <si>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</si>
  <si>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</si>
  <si>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</si>
  <si>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</si>
  <si>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</si>
  <si>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</si>
  <si>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</si>
  <si>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</si>
  <si>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</si>
  <si>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</si>
  <si>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</si>
  <si>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</si>
  <si>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</si>
  <si>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</si>
  <si>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</si>
  <si>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</si>
  <si>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</si>
  <si>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</si>
  <si>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</si>
  <si>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</si>
  <si>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</si>
  <si>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</si>
  <si>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</si>
  <si>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</si>
  <si>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</si>
  <si>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</si>
  <si>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</si>
  <si>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</si>
  <si>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</si>
  <si>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</si>
  <si>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</si>
  <si>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</si>
  <si>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</si>
  <si>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</si>
  <si>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</si>
  <si>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</si>
  <si>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</si>
  <si>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</si>
  <si>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</si>
  <si>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</si>
  <si>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</si>
  <si>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</si>
  <si>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</si>
  <si>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</si>
  <si>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</si>
  <si>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</si>
  <si>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</si>
  <si>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</si>
  <si>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</si>
  <si>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</si>
  <si>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</si>
  <si>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</si>
  <si>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</si>
  <si>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</si>
  <si>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</si>
  <si>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</si>
  <si>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</si>
  <si>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</si>
  <si>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</si>
  <si>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</si>
  <si>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</si>
  <si>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</si>
  <si>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</si>
  <si>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</si>
  <si>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</si>
  <si>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</si>
  <si>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</si>
  <si>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</si>
  <si>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</si>
  <si>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</si>
  <si>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</si>
  <si>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</si>
  <si>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</si>
  <si>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</si>
  <si>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</si>
  <si>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</si>
  <si>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</si>
  <si>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</si>
  <si>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</si>
  <si>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</si>
  <si>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</si>
  <si>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</si>
  <si>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</si>
  <si>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</si>
  <si>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</si>
  <si>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</si>
  <si>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</si>
  <si>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</si>
  <si>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</si>
  <si>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</si>
  <si>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</si>
  <si>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</si>
  <si>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</si>
  <si>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</si>
  <si>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</si>
  <si>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</si>
  <si>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</si>
  <si>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</si>
  <si>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</si>
  <si>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</si>
  <si>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</si>
  <si>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</si>
  <si>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</si>
  <si>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</si>
  <si>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</si>
  <si>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</si>
  <si>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</si>
  <si>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</si>
  <si>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</si>
  <si>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</si>
  <si>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</si>
  <si>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</si>
  <si>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</si>
  <si>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</si>
  <si>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</si>
  <si>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</si>
  <si>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</si>
  <si>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</si>
  <si>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</si>
  <si>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</si>
  <si>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</si>
  <si>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</si>
  <si>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</si>
  <si>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</si>
  <si>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</si>
  <si>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</si>
  <si>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</si>
  <si>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</si>
  <si>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</si>
  <si>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</si>
  <si>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</si>
  <si>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</si>
  <si>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</si>
  <si>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</si>
  <si>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</si>
  <si>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</si>
  <si>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</si>
  <si>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</si>
  <si>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</si>
  <si>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</si>
  <si>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</si>
  <si>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</si>
  <si>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</si>
  <si>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</si>
  <si>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</si>
  <si>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</si>
  <si>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</si>
  <si>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</si>
  <si>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</si>
  <si>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</si>
  <si>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</si>
  <si>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</si>
  <si>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</si>
  <si>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</si>
  <si>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</si>
  <si>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</si>
  <si>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</si>
  <si>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</si>
  <si>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</si>
  <si>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</si>
  <si>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5 по ул. Мира за 2016 год</t>
  </si>
  <si>
    <t xml:space="preserve"> в течение года</t>
  </si>
  <si>
    <t>фев, мар, июл</t>
  </si>
  <si>
    <t>фев, май, сен</t>
  </si>
  <si>
    <t>12 | 1</t>
  </si>
  <si>
    <t>4,25 | 1</t>
  </si>
  <si>
    <t>1,6 | 24</t>
  </si>
  <si>
    <t>0,5 | 18</t>
  </si>
  <si>
    <t>1,1 | 3</t>
  </si>
  <si>
    <t>59 | 1</t>
  </si>
  <si>
    <t>1,5 | 1</t>
  </si>
  <si>
    <t>49,99 | 249</t>
  </si>
  <si>
    <t>49,99 | 24</t>
  </si>
  <si>
    <t>6,816 | 1</t>
  </si>
  <si>
    <t>49,99 | 2</t>
  </si>
  <si>
    <t>267 | 28</t>
  </si>
  <si>
    <t>133,5 | 22</t>
  </si>
  <si>
    <t>0,04806 | 6</t>
  </si>
  <si>
    <t>2,67 | 40</t>
  </si>
  <si>
    <t>2,67 | 10</t>
  </si>
  <si>
    <t>2,67 | 12</t>
  </si>
  <si>
    <t>267 | 32</t>
  </si>
  <si>
    <t>133,5 | 8</t>
  </si>
  <si>
    <t>0,99 | 1</t>
  </si>
  <si>
    <t>80 | 2</t>
  </si>
  <si>
    <t>1 | 122</t>
  </si>
  <si>
    <t>42 | 24</t>
  </si>
  <si>
    <t>2 | 5</t>
  </si>
  <si>
    <t>апрель, декабрь</t>
  </si>
  <si>
    <t>267 | 74</t>
  </si>
  <si>
    <t>42 | 27</t>
  </si>
  <si>
    <t>1 | 127</t>
  </si>
  <si>
    <t>1133 | 77</t>
  </si>
  <si>
    <t>1133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</si>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</sst>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753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27817.14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189022.68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178159.66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178159.66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178159.66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38680.160000000003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233219.12812213271</v>
      </c>
      <c r="G28" s="18">
        <f>и_ср_начисл-и_ср_стоимость_факт</f>
        <v>-44196.448122132715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66398.740000000005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103908.74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171.57212219043558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249171.55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218340.16999999998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70304.58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406020.28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406020.28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473.36861092824222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5064.95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4684.74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873.28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5064.95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5064.95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392.83948673480961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60321.069999999992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57694.19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19416.07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76821.38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76821.38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852.43217316978235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60254.55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56583.020000000004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13314.81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60254.55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60254.55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753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31096.456451963288</v>
      </c>
      <c r="F6" s="40"/>
      <c r="I6" s="27">
        <f>E6/1.18</f>
        <v>26352.929196579058</v>
      </c>
      <c r="J6" s="29">
        <f>[1]сумма!$Q$6</f>
        <v>12959.079134999998</v>
      </c>
      <c r="K6" s="29">
        <f>J6-I6</f>
        <v>-13393.85006157906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172.99414894913394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172.99414894913394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360.64760302763187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2.9119999999999999</v>
      </c>
      <c r="E25" s="48">
        <v>360.64760302763187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20035.61885677465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210</v>
      </c>
      <c r="E37" s="35">
        <v>20035.61885677465</v>
      </c>
      <c r="F37" s="33" t="s">
        <v>737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7207.9443423598395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0.96199999999999997</v>
      </c>
      <c r="E43" s="48">
        <v>884.89113817594762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5.9660000000000002</v>
      </c>
      <c r="E44" s="48">
        <v>506.90585779303188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10</v>
      </c>
      <c r="E45" s="48">
        <v>1034.7190413535172</v>
      </c>
      <c r="F45" s="49" t="s">
        <v>736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>
        <v>1</v>
      </c>
      <c r="E52" s="48">
        <v>4744.5656462829256</v>
      </c>
      <c r="F52" s="49" t="s">
        <v>738</v>
      </c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>
        <v>0.5</v>
      </c>
      <c r="E53" s="48">
        <v>36.86265875441773</v>
      </c>
      <c r="F53" s="49" t="s">
        <v>738</v>
      </c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742.9254531833385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2.9119999999999999</v>
      </c>
      <c r="E101" s="35">
        <v>360.56390389557191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>
        <v>5</v>
      </c>
      <c r="E102" s="48">
        <v>382.36154928776659</v>
      </c>
      <c r="F102" s="49" t="s">
        <v>735</v>
      </c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96.612712434960088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9.0999999999999998E-2</v>
      </c>
      <c r="E106" s="56">
        <v>96.612712434960088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2367.6831722398551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9.0999999999999998E-2</v>
      </c>
      <c r="E120" s="56">
        <v>98.226909981831312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379.63534898638397</v>
      </c>
      <c r="F127" s="49" t="s">
        <v>738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1679.225925662794</v>
      </c>
      <c r="F130" s="49" t="s">
        <v>736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738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112.03016299388548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>
        <v>1</v>
      </c>
      <c r="E181" s="48">
        <v>68.071212974813278</v>
      </c>
      <c r="F181" s="49" t="s">
        <v>735</v>
      </c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>
        <v>1</v>
      </c>
      <c r="E182" s="48">
        <v>30.33484199961266</v>
      </c>
      <c r="F182" s="49" t="s">
        <v>735</v>
      </c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0.18</v>
      </c>
      <c r="E194" s="48">
        <v>13.624108019459536</v>
      </c>
      <c r="F194" s="49" t="s">
        <v>735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26859.709318783465</v>
      </c>
      <c r="F197" s="75"/>
      <c r="I197" s="27">
        <f>E197/1.18</f>
        <v>22762.46552439277</v>
      </c>
      <c r="J197" s="29">
        <f>[1]сумма!$Q$11</f>
        <v>31082.599499999997</v>
      </c>
      <c r="K197" s="29">
        <f>J197-I197</f>
        <v>8320.1339756072266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26859.709318783465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0.54599999999999993</v>
      </c>
      <c r="E199" s="35">
        <v>2154.415659224147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3.579600000000001</v>
      </c>
      <c r="E200" s="35">
        <v>5643.3781080882391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35.058900000000001</v>
      </c>
      <c r="E211" s="35">
        <v>12606.344775215421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1</v>
      </c>
      <c r="E216" s="35">
        <v>1061.9668209262509</v>
      </c>
      <c r="F216" s="49" t="s">
        <v>736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738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2287.4465166517211</v>
      </c>
      <c r="F232" s="33"/>
      <c r="I232" s="27">
        <f>E232/1.18</f>
        <v>1938.5139971624756</v>
      </c>
      <c r="J232" s="29">
        <f>[1]сумма!$M$13</f>
        <v>4000.8600000000006</v>
      </c>
      <c r="K232" s="29">
        <f>J232-I232</f>
        <v>2062.3460028375248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2287.4465166517211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754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694.20207205068778</v>
      </c>
      <c r="F243" s="33" t="s">
        <v>735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5955.3235247888515</v>
      </c>
      <c r="F266" s="75"/>
      <c r="I266" s="27">
        <f>E266/1.18</f>
        <v>5046.8843430413999</v>
      </c>
      <c r="J266" s="29">
        <f>[1]сумма!$Q$15</f>
        <v>14033.079052204816</v>
      </c>
      <c r="K266" s="29">
        <f>J266-I266</f>
        <v>8986.1947091634156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5955.3235247888515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0.30449999999999999</v>
      </c>
      <c r="E268" s="35">
        <v>624.45531026185517</v>
      </c>
      <c r="F268" s="33" t="s">
        <v>755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>
        <v>1</v>
      </c>
      <c r="E277" s="35">
        <v>263.34271205611225</v>
      </c>
      <c r="F277" s="33" t="s">
        <v>737</v>
      </c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741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2446.7071782272633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</v>
      </c>
      <c r="E288" s="35">
        <v>25.286703497209601</v>
      </c>
      <c r="F288" s="33" t="s">
        <v>736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891.06526443744713</v>
      </c>
      <c r="F320" s="33" t="s">
        <v>741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9</v>
      </c>
      <c r="E335" s="35">
        <v>443.51501778748138</v>
      </c>
      <c r="F335" s="33" t="s">
        <v>756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35276.900372682503</v>
      </c>
      <c r="F338" s="75"/>
      <c r="I338" s="27">
        <f>E338/1.18</f>
        <v>29895.678281934328</v>
      </c>
      <c r="J338" s="29">
        <f>[1]сумма!$Q$17</f>
        <v>27117.06</v>
      </c>
      <c r="K338" s="29">
        <f>J338-I338</f>
        <v>-2778.6182819343267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35276.900372682503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757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758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759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760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761</v>
      </c>
      <c r="E345" s="84">
        <v>7.8677184136390759</v>
      </c>
      <c r="F345" s="49" t="s">
        <v>742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762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763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764</v>
      </c>
      <c r="E349" s="48">
        <v>28236.284825041384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765</v>
      </c>
      <c r="E351" s="48">
        <v>6219.0368243591183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766</v>
      </c>
      <c r="E353" s="84">
        <v>78.091290211970829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767</v>
      </c>
      <c r="E354" s="48">
        <v>234.83585052260096</v>
      </c>
      <c r="F354" s="49" t="s">
        <v>743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73104.779470732101</v>
      </c>
      <c r="F355" s="75"/>
      <c r="I355" s="27">
        <f>E355/1.18</f>
        <v>61953.20294129839</v>
      </c>
      <c r="J355" s="29">
        <f>[1]сумма!$Q$19</f>
        <v>27334.060541112922</v>
      </c>
      <c r="K355" s="29">
        <f>J355-I355</f>
        <v>-34619.142400185468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23830.073219466376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768</v>
      </c>
      <c r="E358" s="89">
        <v>3946.0912371191621</v>
      </c>
      <c r="F358" s="49" t="s">
        <v>745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769</v>
      </c>
      <c r="E359" s="89">
        <v>6783.0015761793347</v>
      </c>
      <c r="F359" s="49" t="s">
        <v>745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770</v>
      </c>
      <c r="E360" s="89">
        <v>51.008642481131162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771</v>
      </c>
      <c r="E361" s="89">
        <v>103.7248131757073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772</v>
      </c>
      <c r="E362" s="89">
        <v>176.72473883523639</v>
      </c>
      <c r="F362" s="49" t="s">
        <v>744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773</v>
      </c>
      <c r="E364" s="89">
        <v>510.55274854707432</v>
      </c>
      <c r="F364" s="49" t="s">
        <v>746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774</v>
      </c>
      <c r="E365" s="89">
        <v>2573.6885257503691</v>
      </c>
      <c r="F365" s="49" t="s">
        <v>747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775</v>
      </c>
      <c r="E366" s="89">
        <v>2484.5369930876141</v>
      </c>
      <c r="F366" s="49" t="s">
        <v>748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776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776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777</v>
      </c>
      <c r="E369" s="89">
        <v>1299.7040366652589</v>
      </c>
      <c r="F369" s="49" t="s">
        <v>749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778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779</v>
      </c>
      <c r="E371" s="89">
        <v>3148.4265515685902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780</v>
      </c>
      <c r="E372" s="89">
        <v>1168.1409580858199</v>
      </c>
      <c r="F372" s="49" t="s">
        <v>781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49274.706251265728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782</v>
      </c>
      <c r="E375" s="93">
        <v>5833.7099343926566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783</v>
      </c>
      <c r="E377" s="95">
        <v>640.6690278437618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784</v>
      </c>
      <c r="E378" s="95">
        <v>903.89084115356536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785</v>
      </c>
      <c r="E379" s="95">
        <v>24769.502646173187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786</v>
      </c>
      <c r="E380" s="95">
        <v>8672.2105569619707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786</v>
      </c>
      <c r="E382" s="95">
        <v>1572.9806067681909</v>
      </c>
      <c r="F382" s="49" t="s">
        <v>751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786</v>
      </c>
      <c r="E383" s="95">
        <v>794.3167202681725</v>
      </c>
      <c r="F383" s="49" t="s">
        <v>752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787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12321.660553180476</v>
      </c>
      <c r="F386" s="75"/>
      <c r="I386" s="27">
        <f>E386/1.18</f>
        <v>10442.085214559726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12321.660553180476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7030.0694570015594</v>
      </c>
      <c r="F388" s="75"/>
      <c r="I388" s="27">
        <f>E388/1.18</f>
        <v>5957.6859805097965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7030.0694570015594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39286.748122132711</v>
      </c>
      <c r="F390" s="75"/>
      <c r="I390" s="27">
        <f>E390/1.18</f>
        <v>33293.854340790436</v>
      </c>
      <c r="J390" s="27">
        <f>SUM(I6:I390)</f>
        <v>197643.29982026835</v>
      </c>
      <c r="K390" s="27">
        <f>J390*1.01330668353499*1.18</f>
        <v>236322.46646326961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39286.748122132711</v>
      </c>
      <c r="F391" s="49" t="s">
        <v>731</v>
      </c>
      <c r="I391" s="27">
        <f>E6+E197+E232+E266+E338+E355+E386+E388+E390</f>
        <v>233219.09378791664</v>
      </c>
      <c r="J391" s="27">
        <f>I391-K391</f>
        <v>-105944.68245080509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2017-05-18T02:17:46Z</dcterms:modified>
</cp:coreProperties>
</file>